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Fran\web\worktimecalc\products\templates\"/>
    </mc:Choice>
  </mc:AlternateContent>
  <xr:revisionPtr revIDLastSave="0" documentId="13_ncr:1_{3EFF237A-3FFB-40AC-B997-A64805186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shboard" sheetId="1" r:id="rId1"/>
    <sheet name="Timesheet" sheetId="2" r:id="rId2"/>
  </sheets>
  <calcPr calcId="191029"/>
</workbook>
</file>

<file path=xl/calcChain.xml><?xml version="1.0" encoding="utf-8"?>
<calcChain xmlns="http://schemas.openxmlformats.org/spreadsheetml/2006/main">
  <c r="F10" i="2" l="1"/>
  <c r="G10" i="2" s="1"/>
  <c r="H10" i="2" s="1"/>
  <c r="F9" i="2"/>
  <c r="G9" i="2" s="1"/>
  <c r="H9" i="2" s="1"/>
  <c r="F8" i="2"/>
  <c r="G8" i="2" s="1"/>
  <c r="H8" i="2" s="1"/>
  <c r="F7" i="2"/>
  <c r="G7" i="2" s="1"/>
  <c r="H7" i="2" s="1"/>
  <c r="F6" i="2"/>
  <c r="G6" i="2" s="1"/>
  <c r="H6" i="2" s="1"/>
  <c r="F5" i="2"/>
  <c r="G5" i="2" s="1"/>
  <c r="H5" i="2" s="1"/>
  <c r="F4" i="2"/>
  <c r="G4" i="2" s="1"/>
  <c r="H4" i="2" s="1"/>
  <c r="I5" i="2" l="1"/>
  <c r="J5" i="2"/>
  <c r="L5" i="2" s="1"/>
  <c r="I8" i="2"/>
  <c r="J8" i="2"/>
  <c r="L8" i="2" s="1"/>
  <c r="H11" i="2"/>
  <c r="J4" i="2"/>
  <c r="I4" i="2"/>
  <c r="I11" i="2" s="1"/>
  <c r="J7" i="2"/>
  <c r="L7" i="2" s="1"/>
  <c r="I7" i="2"/>
  <c r="J9" i="2"/>
  <c r="L9" i="2" s="1"/>
  <c r="I9" i="2"/>
  <c r="J6" i="2"/>
  <c r="L6" i="2" s="1"/>
  <c r="I6" i="2"/>
  <c r="J10" i="2"/>
  <c r="L10" i="2" s="1"/>
  <c r="I10" i="2"/>
  <c r="B17" i="2" l="1"/>
  <c r="C9" i="1"/>
  <c r="L4" i="2"/>
  <c r="J11" i="2"/>
  <c r="K11" i="2"/>
  <c r="C11" i="1" s="1"/>
  <c r="C8" i="1"/>
  <c r="L11" i="2" l="1"/>
  <c r="C10" i="1"/>
  <c r="B18" i="2" l="1"/>
  <c r="B19" i="2" s="1"/>
  <c r="C12" i="1"/>
  <c r="H12" i="2"/>
</calcChain>
</file>

<file path=xl/sharedStrings.xml><?xml version="1.0" encoding="utf-8"?>
<sst xmlns="http://schemas.openxmlformats.org/spreadsheetml/2006/main" count="65" uniqueCount="64">
  <si>
    <t>WorkTimeCalculator.xyz</t>
  </si>
  <si>
    <t>📊 Weekly Overtime Calculator Template</t>
  </si>
  <si>
    <t>Automatically separates Regular Hours from Overtime (Daily &gt;8h &amp; Weekly &gt;40h)</t>
  </si>
  <si>
    <t>DASHBOARD — WEEK SUMMARY</t>
  </si>
  <si>
    <t>Total Hours Worked:</t>
  </si>
  <si>
    <t>Regular Hours:</t>
  </si>
  <si>
    <t>Daily Overtime (&gt;8h/day):</t>
  </si>
  <si>
    <t>Weekly Overtime (&gt;40h/week):</t>
  </si>
  <si>
    <t>Total Overtime:</t>
  </si>
  <si>
    <t>HOW TO USE THIS TEMPLATE</t>
  </si>
  <si>
    <t>1. Go to the 'Timesheet' tab.</t>
  </si>
  <si>
    <t>2. Enter your Start Time and End Time in HH:MM format (e.g., 08:00 and 17:30).</t>
  </si>
  <si>
    <t>3. Enter Break Duration in hours (e.g., 1 for a 1-hour lunch, 0.5 for 30 min).</t>
  </si>
  <si>
    <t>4. The template automatically calculates Total Hours, Regular Hours, and Overtime.</t>
  </si>
  <si>
    <t>5. Daily Overtime = hours worked above 8h per day (after breaks).</t>
  </si>
  <si>
    <t>6. Weekly Overtime = total hours above 40h/week (only counted AFTER daily OT).</t>
  </si>
  <si>
    <t>7. Yellow cells = INPUT cells (editable). Blue-grey cells = FORMULA cells (locked).</t>
  </si>
  <si>
    <t>8. Return to this Dashboard tab to see the weekly summary at a glance.</t>
  </si>
  <si>
    <t>⚠️  IMPORTANT: Do NOT modify formula cells. Only edit yellow input cells.</t>
  </si>
  <si>
    <t>💡 TIP: This template handles cross-midnight shifts automatically!</t>
  </si>
  <si>
    <t>OVERTIME RULES APPLIED</t>
  </si>
  <si>
    <t>• Daily Overtime: Any hours worked ABOVE 8 hours in a single day.</t>
  </si>
  <si>
    <t>• Weekly Overtime: Any TOTAL hours worked ABOVE 40 hours in the week.</t>
  </si>
  <si>
    <t>• Weekly OT only counts the excess after daily OT has been subtracted.</t>
  </si>
  <si>
    <t>• Break hours are deducted BEFORE calculating overtime.</t>
  </si>
  <si>
    <t>• Formula: Weekly OT = MAX(0, Total Weekly Hours - Daily OT Total - 40)</t>
  </si>
  <si>
    <t>WEEKLY TIMESHEET — OVERTIME CALCULATOR</t>
  </si>
  <si>
    <t>Week Starting:</t>
  </si>
  <si>
    <t>2025-06-16</t>
  </si>
  <si>
    <t>Day</t>
  </si>
  <si>
    <t>Date</t>
  </si>
  <si>
    <t>Start Time</t>
  </si>
  <si>
    <t>End Time</t>
  </si>
  <si>
    <t>Break (Hrs)</t>
  </si>
  <si>
    <t>Gross Hours
(HH:MM)</t>
  </si>
  <si>
    <t>Net Hours
(Decimal)</t>
  </si>
  <si>
    <t>Total
Worked</t>
  </si>
  <si>
    <t>Regular
Hours</t>
  </si>
  <si>
    <t>Daily OT
(&gt;8h/day)</t>
  </si>
  <si>
    <t>Weekly OT
(&gt;40h/wk)</t>
  </si>
  <si>
    <t>Total
Overtime</t>
  </si>
  <si>
    <t>Monday</t>
  </si>
  <si>
    <t>08:00</t>
  </si>
  <si>
    <t>17:30</t>
  </si>
  <si>
    <t>Tuesday</t>
  </si>
  <si>
    <t>2025-06-17</t>
  </si>
  <si>
    <t>07:30</t>
  </si>
  <si>
    <t>18:00</t>
  </si>
  <si>
    <t>Wednesday</t>
  </si>
  <si>
    <t>2025-06-18</t>
  </si>
  <si>
    <t>09:00</t>
  </si>
  <si>
    <t>20:00</t>
  </si>
  <si>
    <t>Thursday</t>
  </si>
  <si>
    <t>Friday</t>
  </si>
  <si>
    <t>Saturday</t>
  </si>
  <si>
    <t>Sunday</t>
  </si>
  <si>
    <t>WEEKLY TOTALS</t>
  </si>
  <si>
    <t>VALIDATION</t>
  </si>
  <si>
    <t>OVERTIME PAY CALCULATOR</t>
  </si>
  <si>
    <t>Hourly Rate ($):</t>
  </si>
  <si>
    <t>OT Multiplier (e.g., 1.5x):</t>
  </si>
  <si>
    <t>Regular Pay:</t>
  </si>
  <si>
    <t>Overtime Pay:</t>
  </si>
  <si>
    <t>TOTAL PAY: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</si>
</sst>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8"/>
      <color rgb="FF2E5984"/>
      <name val="Calibri"/>
    </font>
    <font>
      <b/>
      <sz val="15"/>
      <color rgb="FF333333"/>
      <name val="Calibri"/>
    </font>
    <font>
      <i/>
      <sz val="11"/>
      <color rgb="FF666666"/>
      <name val="Calibri"/>
    </font>
    <font>
      <b/>
      <sz val="12"/>
      <color rgb="FFFFFFFF"/>
      <name val="Calibri"/>
    </font>
    <font>
      <b/>
      <sz val="11"/>
      <name val="Calibri"/>
    </font>
    <font>
      <sz val="11"/>
      <color rgb="FF333333"/>
      <name val="Calibri"/>
    </font>
    <font>
      <sz val="11"/>
      <color rgb="FF555555"/>
      <name val="Calibri"/>
    </font>
    <font>
      <b/>
      <sz val="14"/>
      <color rgb="FF2E5984"/>
      <name val="Calibri"/>
    </font>
    <font>
      <sz val="11"/>
      <name val="Calibri"/>
    </font>
    <font>
      <b/>
      <sz val="11"/>
      <color rgb="FFFFFFFF"/>
      <name val="Calibri"/>
    </font>
    <font>
      <b/>
      <sz val="11"/>
      <color rgb="FF1B3A5C"/>
      <name val="Calibri"/>
    </font>
    <font>
      <b/>
      <sz val="10"/>
      <color rgb="FF666666"/>
      <name val="Calibri"/>
    </font>
    <font>
      <b/>
      <sz val="10"/>
      <name val="Calibri"/>
    </font>
    <font>
      <b/>
      <sz val="13"/>
      <color rgb="FF2E5984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0" fillId="0" borderId="0" xfId="0" applyProtection="1">
      <protection locked="0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4">
    <dxf>
      <font>
        <color rgb="FF155724"/>
      </font>
      <fill>
        <patternFill patternType="solid">
          <fgColor rgb="FFD4EDDA"/>
          <bgColor rgb="FFD4EDDA"/>
        </patternFill>
      </fill>
    </dxf>
    <dxf>
      <font>
        <b/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9C0006"/>
      </font>
      <fill>
        <patternFill patternType="solid">
          <fgColor rgb="FFFFC7CE"/>
          <bgColor rgb="FFFFC7CE"/>
        </patternFill>
      </fill>
    </dxf>
    <dxf>
      <font>
        <color rgb="FF856404"/>
      </font>
      <fill>
        <patternFill patternType="solid">
          <fgColor rgb="FFFFF3CD"/>
          <bgColor rgb="FFFFF3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E5984"/>
  </sheetPr>
  <dimension ref="B2:C32"/>
  <sheetViews>
    <sheetView tabSelected="1" workbookViewId="0"/>
  </sheetViews>
  <sheetFormatPr baseColWidth="10" defaultColWidth="9.140625" defaultRowHeight="15"/>
  <cols>
    <col min="1" max="1" width="3" customWidth="1"/>
    <col min="2" max="2" width="60" customWidth="1"/>
    <col min="3" max="3" width="25" customWidth="1"/>
  </cols>
  <sheetData>
    <row r="2" spans="2:3" ht="23.25">
      <c r="B2" s="1" t="s">
        <v>0</v>
      </c>
    </row>
    <row r="4" spans="2:3" ht="19.5">
      <c r="B4" s="2" t="s">
        <v>1</v>
      </c>
    </row>
    <row r="5" spans="2:3">
      <c r="B5" s="3" t="s">
        <v>2</v>
      </c>
    </row>
    <row r="7" spans="2:3" ht="15.75">
      <c r="B7" s="4" t="s">
        <v>3</v>
      </c>
    </row>
    <row r="8" spans="2:3">
      <c r="B8" s="5" t="s">
        <v>4</v>
      </c>
      <c r="C8" s="6">
        <f>Timesheet!H11</f>
        <v>28.5</v>
      </c>
    </row>
    <row r="9" spans="2:3">
      <c r="B9" s="5" t="s">
        <v>5</v>
      </c>
      <c r="C9" s="6">
        <f>Timesheet!I11</f>
        <v>24</v>
      </c>
    </row>
    <row r="10" spans="2:3">
      <c r="B10" s="5" t="s">
        <v>6</v>
      </c>
      <c r="C10" s="6">
        <f>Timesheet!J11</f>
        <v>4.5</v>
      </c>
    </row>
    <row r="11" spans="2:3">
      <c r="B11" s="5" t="s">
        <v>7</v>
      </c>
      <c r="C11" s="6">
        <f>Timesheet!K11</f>
        <v>0</v>
      </c>
    </row>
    <row r="12" spans="2:3">
      <c r="B12" s="5" t="s">
        <v>8</v>
      </c>
      <c r="C12" s="6">
        <f>Timesheet!L11</f>
        <v>4.5</v>
      </c>
    </row>
    <row r="14" spans="2:3" ht="15.75">
      <c r="B14" s="4" t="s">
        <v>9</v>
      </c>
    </row>
    <row r="15" spans="2:3">
      <c r="B15" s="7" t="s">
        <v>10</v>
      </c>
    </row>
    <row r="16" spans="2:3">
      <c r="B16" s="7" t="s">
        <v>11</v>
      </c>
    </row>
    <row r="17" spans="2:2">
      <c r="B17" s="7" t="s">
        <v>12</v>
      </c>
    </row>
    <row r="18" spans="2:2">
      <c r="B18" s="7" t="s">
        <v>13</v>
      </c>
    </row>
    <row r="19" spans="2:2">
      <c r="B19" s="7" t="s">
        <v>14</v>
      </c>
    </row>
    <row r="20" spans="2:2">
      <c r="B20" s="7" t="s">
        <v>15</v>
      </c>
    </row>
    <row r="21" spans="2:2">
      <c r="B21" s="7" t="s">
        <v>16</v>
      </c>
    </row>
    <row r="22" spans="2:2">
      <c r="B22" s="7" t="s">
        <v>17</v>
      </c>
    </row>
    <row r="23" spans="2:2">
      <c r="B23" s="7"/>
    </row>
    <row r="24" spans="2:2">
      <c r="B24" s="7" t="s">
        <v>18</v>
      </c>
    </row>
    <row r="25" spans="2:2">
      <c r="B25" s="7" t="s">
        <v>19</v>
      </c>
    </row>
    <row r="27" spans="2:2" ht="15.75">
      <c r="B27" s="4" t="s">
        <v>20</v>
      </c>
    </row>
    <row r="28" spans="2:2">
      <c r="B28" s="8" t="s">
        <v>21</v>
      </c>
    </row>
    <row r="29" spans="2:2">
      <c r="B29" s="8" t="s">
        <v>22</v>
      </c>
    </row>
    <row r="30" spans="2:2">
      <c r="B30" s="8" t="s">
        <v>23</v>
      </c>
    </row>
    <row r="31" spans="2:2">
      <c r="B31" s="8" t="s">
        <v>24</v>
      </c>
    </row>
    <row r="32" spans="2:2">
      <c r="B32" s="8" t="s">
        <v>25</v>
      </c>
    </row>
  </sheetData>
  <sheetProtection sheet="1" objects="1" scenario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8A745"/>
  </sheetPr>
  <dimension ref="A1:L19"/>
  <sheetViews>
    <sheetView workbookViewId="0">
      <selection activeCell="B16" sqref="B16"/>
    </sheetView>
  </sheetViews>
  <sheetFormatPr baseColWidth="10" defaultColWidth="9.140625" defaultRowHeight="15"/>
  <cols>
    <col min="1" max="1" width="29.140625" bestFit="1" customWidth="1"/>
    <col min="2" max="3" width="16" customWidth="1"/>
    <col min="4" max="5" width="14" customWidth="1"/>
    <col min="6" max="6" width="20" customWidth="1"/>
    <col min="7" max="7" width="18" customWidth="1"/>
    <col min="8" max="9" width="16" customWidth="1"/>
    <col min="10" max="10" width="18" customWidth="1"/>
    <col min="11" max="11" width="20" customWidth="1"/>
    <col min="12" max="12" width="16" customWidth="1"/>
  </cols>
  <sheetData>
    <row r="1" spans="1:12" ht="18.75">
      <c r="A1" s="18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>
      <c r="A2" s="5" t="s">
        <v>27</v>
      </c>
      <c r="B2" s="9" t="s">
        <v>28</v>
      </c>
    </row>
    <row r="3" spans="1:12" ht="30">
      <c r="A3" s="20" t="s">
        <v>29</v>
      </c>
      <c r="B3" s="20" t="s">
        <v>30</v>
      </c>
      <c r="C3" s="20" t="s">
        <v>31</v>
      </c>
      <c r="D3" s="20" t="s">
        <v>32</v>
      </c>
      <c r="E3" s="20" t="s">
        <v>33</v>
      </c>
      <c r="F3" s="20" t="s">
        <v>34</v>
      </c>
      <c r="G3" s="20" t="s">
        <v>35</v>
      </c>
      <c r="H3" s="20" t="s">
        <v>36</v>
      </c>
      <c r="I3" s="20" t="s">
        <v>37</v>
      </c>
      <c r="J3" s="20" t="s">
        <v>38</v>
      </c>
      <c r="K3" s="20" t="s">
        <v>39</v>
      </c>
      <c r="L3" s="20" t="s">
        <v>40</v>
      </c>
    </row>
    <row r="4" spans="1:12">
      <c r="A4" s="6" t="s">
        <v>41</v>
      </c>
      <c r="B4" s="10" t="s">
        <v>28</v>
      </c>
      <c r="C4" s="10" t="s">
        <v>42</v>
      </c>
      <c r="D4" s="10" t="s">
        <v>43</v>
      </c>
      <c r="E4" s="10">
        <v>1</v>
      </c>
      <c r="F4" s="11">
        <f t="shared" ref="F4:F10" si="0">IF(OR(C4="",D4=""),"",MOD(D4-C4,1)-E4/24)</f>
        <v>0.35416666666666663</v>
      </c>
      <c r="G4" s="11">
        <f t="shared" ref="G4:G10" si="1">IF(F4="","",F4*24)</f>
        <v>8.5</v>
      </c>
      <c r="H4" s="11">
        <f t="shared" ref="H4:H10" si="2">IF(G4="",0,G4)</f>
        <v>8.5</v>
      </c>
      <c r="I4" s="11">
        <f t="shared" ref="I4:I10" si="3">IF(H4=0,0,MIN(8,H4))</f>
        <v>8</v>
      </c>
      <c r="J4" s="11">
        <f t="shared" ref="J4:J10" si="4">MAX(0,H4-8)</f>
        <v>0.5</v>
      </c>
      <c r="K4" s="11"/>
      <c r="L4" s="11">
        <f t="shared" ref="L4:L10" si="5">J4</f>
        <v>0.5</v>
      </c>
    </row>
    <row r="5" spans="1:12">
      <c r="A5" s="6" t="s">
        <v>44</v>
      </c>
      <c r="B5" s="10" t="s">
        <v>45</v>
      </c>
      <c r="C5" s="10" t="s">
        <v>46</v>
      </c>
      <c r="D5" s="10" t="s">
        <v>47</v>
      </c>
      <c r="E5" s="10">
        <v>0.5</v>
      </c>
      <c r="F5" s="11">
        <f t="shared" si="0"/>
        <v>0.41666666666666669</v>
      </c>
      <c r="G5" s="11">
        <f t="shared" si="1"/>
        <v>10</v>
      </c>
      <c r="H5" s="11">
        <f t="shared" si="2"/>
        <v>10</v>
      </c>
      <c r="I5" s="11">
        <f t="shared" si="3"/>
        <v>8</v>
      </c>
      <c r="J5" s="11">
        <f t="shared" si="4"/>
        <v>2</v>
      </c>
      <c r="K5" s="11"/>
      <c r="L5" s="11">
        <f t="shared" si="5"/>
        <v>2</v>
      </c>
    </row>
    <row r="6" spans="1:12">
      <c r="A6" s="6" t="s">
        <v>48</v>
      </c>
      <c r="B6" s="10" t="s">
        <v>49</v>
      </c>
      <c r="C6" s="10" t="s">
        <v>50</v>
      </c>
      <c r="D6" s="10" t="s">
        <v>51</v>
      </c>
      <c r="E6" s="10">
        <v>1</v>
      </c>
      <c r="F6" s="11">
        <f t="shared" si="0"/>
        <v>0.41666666666666669</v>
      </c>
      <c r="G6" s="11">
        <f t="shared" si="1"/>
        <v>10</v>
      </c>
      <c r="H6" s="11">
        <f t="shared" si="2"/>
        <v>10</v>
      </c>
      <c r="I6" s="11">
        <f t="shared" si="3"/>
        <v>8</v>
      </c>
      <c r="J6" s="11">
        <f t="shared" si="4"/>
        <v>2</v>
      </c>
      <c r="K6" s="11"/>
      <c r="L6" s="11">
        <f t="shared" si="5"/>
        <v>2</v>
      </c>
    </row>
    <row r="7" spans="1:12">
      <c r="A7" s="6" t="s">
        <v>52</v>
      </c>
      <c r="B7" s="10"/>
      <c r="C7" s="10"/>
      <c r="D7" s="10"/>
      <c r="E7" s="10"/>
      <c r="F7" s="11" t="str">
        <f t="shared" si="0"/>
        <v/>
      </c>
      <c r="G7" s="11" t="str">
        <f t="shared" si="1"/>
        <v/>
      </c>
      <c r="H7" s="11">
        <f t="shared" si="2"/>
        <v>0</v>
      </c>
      <c r="I7" s="11">
        <f t="shared" si="3"/>
        <v>0</v>
      </c>
      <c r="J7" s="11">
        <f t="shared" si="4"/>
        <v>0</v>
      </c>
      <c r="K7" s="11"/>
      <c r="L7" s="11">
        <f t="shared" si="5"/>
        <v>0</v>
      </c>
    </row>
    <row r="8" spans="1:12">
      <c r="A8" s="6" t="s">
        <v>53</v>
      </c>
      <c r="B8" s="10"/>
      <c r="C8" s="10"/>
      <c r="D8" s="10"/>
      <c r="E8" s="10"/>
      <c r="F8" s="11" t="str">
        <f t="shared" si="0"/>
        <v/>
      </c>
      <c r="G8" s="11" t="str">
        <f t="shared" si="1"/>
        <v/>
      </c>
      <c r="H8" s="11">
        <f t="shared" si="2"/>
        <v>0</v>
      </c>
      <c r="I8" s="11">
        <f t="shared" si="3"/>
        <v>0</v>
      </c>
      <c r="J8" s="11">
        <f t="shared" si="4"/>
        <v>0</v>
      </c>
      <c r="K8" s="11"/>
      <c r="L8" s="11">
        <f t="shared" si="5"/>
        <v>0</v>
      </c>
    </row>
    <row r="9" spans="1:12">
      <c r="A9" s="6" t="s">
        <v>54</v>
      </c>
      <c r="B9" s="10"/>
      <c r="C9" s="10"/>
      <c r="D9" s="10"/>
      <c r="E9" s="10"/>
      <c r="F9" s="11" t="str">
        <f t="shared" si="0"/>
        <v/>
      </c>
      <c r="G9" s="11" t="str">
        <f t="shared" si="1"/>
        <v/>
      </c>
      <c r="H9" s="11">
        <f t="shared" si="2"/>
        <v>0</v>
      </c>
      <c r="I9" s="11">
        <f t="shared" si="3"/>
        <v>0</v>
      </c>
      <c r="J9" s="11">
        <f t="shared" si="4"/>
        <v>0</v>
      </c>
      <c r="K9" s="11"/>
      <c r="L9" s="11">
        <f t="shared" si="5"/>
        <v>0</v>
      </c>
    </row>
    <row r="10" spans="1:12">
      <c r="A10" s="6" t="s">
        <v>55</v>
      </c>
      <c r="B10" s="10"/>
      <c r="C10" s="10"/>
      <c r="D10" s="10"/>
      <c r="E10" s="10"/>
      <c r="F10" s="11" t="str">
        <f t="shared" si="0"/>
        <v/>
      </c>
      <c r="G10" s="11" t="str">
        <f t="shared" si="1"/>
        <v/>
      </c>
      <c r="H10" s="11">
        <f t="shared" si="2"/>
        <v>0</v>
      </c>
      <c r="I10" s="11">
        <f t="shared" si="3"/>
        <v>0</v>
      </c>
      <c r="J10" s="11">
        <f t="shared" si="4"/>
        <v>0</v>
      </c>
      <c r="K10" s="11"/>
      <c r="L10" s="11">
        <f t="shared" si="5"/>
        <v>0</v>
      </c>
    </row>
    <row r="11" spans="1:12">
      <c r="A11" s="12" t="s">
        <v>56</v>
      </c>
      <c r="H11" s="13">
        <f>SUM(H4:H10)</f>
        <v>28.5</v>
      </c>
      <c r="I11" s="13">
        <f>MIN(40,SUM(I4:I10))</f>
        <v>24</v>
      </c>
      <c r="J11" s="13">
        <f>SUM(J4:J10)</f>
        <v>4.5</v>
      </c>
      <c r="K11" s="13">
        <f>MAX(0,H11-J11-40)</f>
        <v>0</v>
      </c>
      <c r="L11" s="13">
        <f>J11+K11</f>
        <v>4.5</v>
      </c>
    </row>
    <row r="12" spans="1:12">
      <c r="A12" s="14" t="s">
        <v>57</v>
      </c>
      <c r="H12" s="15" t="str">
        <f>IF(ABS(H11-(I11+L11))&lt;0.01,"✅ Balanced","⚠️ Mismatch!")</f>
        <v>✅ Balanced</v>
      </c>
    </row>
    <row r="14" spans="1:12" ht="15.75">
      <c r="A14" s="4" t="s">
        <v>58</v>
      </c>
    </row>
    <row r="15" spans="1:12">
      <c r="A15" s="5" t="s">
        <v>59</v>
      </c>
      <c r="B15" s="16">
        <v>25</v>
      </c>
    </row>
    <row r="16" spans="1:12">
      <c r="A16" s="5" t="s">
        <v>60</v>
      </c>
      <c r="B16" s="16">
        <v>1.5</v>
      </c>
    </row>
    <row r="17" spans="1:2">
      <c r="A17" s="5" t="s">
        <v>61</v>
      </c>
      <c r="B17" s="5">
        <f>I11*B15</f>
        <v>600</v>
      </c>
    </row>
    <row r="18" spans="1:2">
      <c r="A18" s="5" t="s">
        <v>62</v>
      </c>
      <c r="B18" s="5">
        <f>L11*B15*B16</f>
        <v>168.75</v>
      </c>
    </row>
    <row r="19" spans="1:2" ht="17.25">
      <c r="A19" s="5" t="s">
        <v>63</v>
      </c>
      <c r="B19" s="17">
        <f>B17+B18</f>
        <v>768.75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L1"/>
  </mergeCells>
  <conditionalFormatting sqref="J4:J10">
    <cfRule type="cellIs" dxfId="3" priority="1" operator="greaterThan">
      <formula>0</formula>
    </cfRule>
  </conditionalFormatting>
  <conditionalFormatting sqref="L11">
    <cfRule type="cellIs" dxfId="2" priority="2" operator="greaterThan">
      <formula>0</formula>
    </cfRule>
  </conditionalFormatting>
  <conditionalFormatting sqref="K11">
    <cfRule type="cellIs" dxfId="1" priority="3" operator="greaterThan">
      <formula>0</formula>
    </cfRule>
  </conditionalFormatting>
  <conditionalFormatting sqref="I4:I10">
    <cfRule type="cellIs" dxfId="0" priority="4" operator="equal">
      <formula>8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Dashboard</vt:lpstr>
      <vt:lpstr>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PORTATILPROG</cp:lastModifiedBy>
  <dcterms:created xsi:type="dcterms:W3CDTF">2026-02-22T15:59:40Z</dcterms:created>
  <dcterms:modified xsi:type="dcterms:W3CDTF">2026-02-22T16:02:42Z</dcterms:modified>
</cp:coreProperties>
</file>